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sgrid-my.sharepoint.com/personal/ctorres-alvarez_ausgrid_com_au/Documents/DTAPR/DTAPR 2023/DTAPR Whole Document/Data Tables Finalised/"/>
    </mc:Choice>
  </mc:AlternateContent>
  <xr:revisionPtr revIDLastSave="1" documentId="13_ncr:1_{10113CEE-3998-4DCC-9737-62AACFE1F770}" xr6:coauthVersionLast="47" xr6:coauthVersionMax="47" xr10:uidLastSave="{783CC2A1-EE05-4C83-93AA-745B03EB5D17}"/>
  <bookViews>
    <workbookView xWindow="-28920" yWindow="-120" windowWidth="29040" windowHeight="15840" xr2:uid="{2589D6F6-1C19-4DF6-B242-0771FF39FEB9}"/>
  </bookViews>
  <sheets>
    <sheet name="AG2023 - Final" sheetId="1" r:id="rId1"/>
  </sheets>
  <definedNames>
    <definedName name="_xlnm._FilterDatabase" localSheetId="0" hidden="1">'AG2023 - Final'!$A$1:$O$34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M29" i="1"/>
  <c r="H29" i="1"/>
  <c r="F29" i="1"/>
  <c r="H28" i="1"/>
  <c r="H27" i="1"/>
  <c r="H26" i="1"/>
  <c r="H25" i="1"/>
  <c r="H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tc={0D697C6D-D9EC-42BA-916F-F347EAED76E2}</author>
  </authors>
  <commentList>
    <comment ref="M1" authorId="0" shapeId="0" xr:uid="{0D697C6D-D9EC-42BA-916F-F347EAED76E2}">
      <text>
        <t>[Threaded comment]
Your version of Excel allows you to read this threaded comment; however, any edits to it will get removed if the file is opened in a newer version of Excel. Learn more: https://go.microsoft.com/fwlink/?linkid=870924
Comment:
    Use nominal volts</t>
      </text>
    </comment>
  </commentList>
</comments>
</file>

<file path=xl/sharedStrings.xml><?xml version="1.0" encoding="utf-8"?>
<sst xmlns="http://schemas.openxmlformats.org/spreadsheetml/2006/main" count="151" uniqueCount="79">
  <si>
    <t>Location</t>
  </si>
  <si>
    <t>Feeder Name</t>
  </si>
  <si>
    <t>Type of risk</t>
  </si>
  <si>
    <t>Rating</t>
  </si>
  <si>
    <t>Summer 22/23 load 
(11kV amps)</t>
  </si>
  <si>
    <t>Forecast Summer 23/24 (% over threshold)</t>
  </si>
  <si>
    <t>Forecast Summer 24/25 (% over threshold)</t>
  </si>
  <si>
    <t>Forecast Summer 25/26 (% over threshold)</t>
  </si>
  <si>
    <t>Winter 2023  load 
(11kV amps)</t>
  </si>
  <si>
    <t>Forecast Winter 2024 
(% over threshold)</t>
  </si>
  <si>
    <t>Forecast Winter 2025 
(% over threshold)</t>
  </si>
  <si>
    <t>Forecast Winter 2026 
(% over threshold)</t>
  </si>
  <si>
    <t>Reduction Required 
(MVA)</t>
  </si>
  <si>
    <t>Potential Solution</t>
  </si>
  <si>
    <t>Sydney CBD</t>
  </si>
  <si>
    <t>Dalley ST 33 KLM</t>
  </si>
  <si>
    <t>N</t>
  </si>
  <si>
    <t>Project under construction, eta 2024</t>
  </si>
  <si>
    <t>Gillieston Heights</t>
  </si>
  <si>
    <t>Telarah PA10</t>
  </si>
  <si>
    <t>Project issued 2022</t>
  </si>
  <si>
    <t>Rutherford/Lochivar</t>
  </si>
  <si>
    <t>Rutherford PA14</t>
  </si>
  <si>
    <t>Project issued 2023</t>
  </si>
  <si>
    <t>Metford PA13</t>
  </si>
  <si>
    <t>N-1</t>
  </si>
  <si>
    <t>330 </t>
  </si>
  <si>
    <t>Metford PA10</t>
  </si>
  <si>
    <t>315 </t>
  </si>
  <si>
    <t>Kurri PA19</t>
  </si>
  <si>
    <t>400 </t>
  </si>
  <si>
    <t>Breakfast Point</t>
  </si>
  <si>
    <t>Concord PA4</t>
  </si>
  <si>
    <t>Concord PA7</t>
  </si>
  <si>
    <t>Concord PA15</t>
  </si>
  <si>
    <t>Concord PA17</t>
  </si>
  <si>
    <t>Concord PA18</t>
  </si>
  <si>
    <t>Concord PA22</t>
  </si>
  <si>
    <t>Burwood PA21</t>
  </si>
  <si>
    <t>Avoca</t>
  </si>
  <si>
    <t>Avoca PA37</t>
  </si>
  <si>
    <t>Under investigation</t>
  </si>
  <si>
    <t>Somersby</t>
  </si>
  <si>
    <t>Somersby PA17</t>
  </si>
  <si>
    <t>Branxton</t>
  </si>
  <si>
    <t>Branxton 66 PA17 (83743)</t>
  </si>
  <si>
    <t>Cessnock</t>
  </si>
  <si>
    <t>Cessnock South PA 2</t>
  </si>
  <si>
    <t>Killarney</t>
  </si>
  <si>
    <t>Killarney PA 2</t>
  </si>
  <si>
    <t>Matraville</t>
  </si>
  <si>
    <t>Matraville PA43</t>
  </si>
  <si>
    <t>Muswellbrook</t>
  </si>
  <si>
    <t>Muswellbrook 33 PA 3 (74121)</t>
  </si>
  <si>
    <t>Singleton</t>
  </si>
  <si>
    <t>Singleton 66 PA28 (83500)</t>
  </si>
  <si>
    <t>Tighes Hill</t>
  </si>
  <si>
    <t>Tighes Hill PA12</t>
  </si>
  <si>
    <t>5%%</t>
  </si>
  <si>
    <t>Aberglassyn</t>
  </si>
  <si>
    <t>Maitland PA07</t>
  </si>
  <si>
    <t>Bolwarra</t>
  </si>
  <si>
    <t>Maitland PA13</t>
  </si>
  <si>
    <t>Maitland PA04</t>
  </si>
  <si>
    <t>Largs</t>
  </si>
  <si>
    <t>Maitland PA11</t>
  </si>
  <si>
    <t>Rutherford PA02</t>
  </si>
  <si>
    <t>Rutherford PA09</t>
  </si>
  <si>
    <t>Telarah PA08</t>
  </si>
  <si>
    <t>Maroubra</t>
  </si>
  <si>
    <t>Maroubra PA35</t>
  </si>
  <si>
    <t>Under Investigation</t>
  </si>
  <si>
    <t>Avondale</t>
  </si>
  <si>
    <t>Avondale fdr 13020</t>
  </si>
  <si>
    <t>Morisset</t>
  </si>
  <si>
    <t>Morisset fdr 80075</t>
  </si>
  <si>
    <t>St Peters</t>
  </si>
  <si>
    <t>St Peters PA14R</t>
  </si>
  <si>
    <r>
      <t>600</t>
    </r>
    <r>
      <rPr>
        <sz val="11"/>
        <color rgb="FF000000"/>
        <rFont val="Arial"/>
        <family val="2"/>
      </rPr>
      <t>. Reduces to 0 in 2024/25 with Dalley St ZS decom.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</si>
</sst>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1"/>
      <name val="Arial"/>
      <family val="2"/>
    </font>
    <font>
      <sz val="11"/>
      <name val="Calibri"/>
      <family val="2"/>
    </font>
    <font>
      <sz val="11"/>
      <color rgb="FF444444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2BF44"/>
        <bgColor rgb="FF000000"/>
      </patternFill>
    </fill>
    <fill>
      <patternFill patternType="solid">
        <fgColor rgb="FF00245D"/>
        <bgColor indexed="64"/>
      </patternFill>
    </fill>
    <fill>
      <patternFill patternType="solid">
        <fgColor rgb="FF0095D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9" fontId="1" fillId="2" borderId="1" xfId="1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4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anne Moller" id="{6959354C-36B0-4E47-8469-4E644C627551}" userId="S::lmoller@Ausgrid.com.au::abeafadb-96a6-41ea-9024-c16183b5524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" dT="2023-11-09T03:05:19.44" personId="{6959354C-36B0-4E47-8469-4E644C627551}" id="{0D697C6D-D9EC-42BA-916F-F347EAED76E2}">
    <text>Use nominal volts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D9506-2894-4037-A2CA-43C6986FB888}">
  <sheetPr filterMode="1"/>
  <dimension ref="A1:O42"/>
  <sheetViews>
    <sheetView tabSelected="1" zoomScale="80" zoomScaleNormal="8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48" sqref="E48"/>
    </sheetView>
  </sheetViews>
  <sheetFormatPr defaultRowHeight="15" x14ac:dyDescent="0.25"/>
  <cols>
    <col min="1" max="1" width="21.85546875" customWidth="1"/>
    <col min="2" max="2" width="35.7109375" customWidth="1"/>
    <col min="3" max="3" width="12.5703125" style="4" customWidth="1"/>
    <col min="4" max="4" width="19.7109375" style="4" customWidth="1"/>
    <col min="5" max="5" width="23.7109375" style="4" customWidth="1"/>
    <col min="6" max="8" width="25.7109375" style="4" customWidth="1"/>
    <col min="9" max="13" width="22.7109375" style="4" customWidth="1"/>
    <col min="14" max="14" width="26.42578125" style="4" customWidth="1"/>
  </cols>
  <sheetData>
    <row r="1" spans="1:14" ht="52.5" customHeight="1" thickBot="1" x14ac:dyDescent="0.3">
      <c r="A1" s="32" t="s">
        <v>0</v>
      </c>
      <c r="B1" s="32" t="s">
        <v>1</v>
      </c>
      <c r="C1" s="33" t="s">
        <v>2</v>
      </c>
      <c r="D1" s="30" t="s">
        <v>3</v>
      </c>
      <c r="E1" s="31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3" t="s">
        <v>13</v>
      </c>
    </row>
    <row r="2" spans="1:14" ht="57" x14ac:dyDescent="0.25">
      <c r="A2" s="28" t="s">
        <v>14</v>
      </c>
      <c r="B2" s="5" t="s">
        <v>15</v>
      </c>
      <c r="C2" s="6" t="s">
        <v>16</v>
      </c>
      <c r="D2" s="16" t="s">
        <v>78</v>
      </c>
      <c r="E2" s="6">
        <v>206</v>
      </c>
      <c r="F2" s="17">
        <v>0</v>
      </c>
      <c r="G2" s="17">
        <v>1</v>
      </c>
      <c r="H2" s="17">
        <v>1</v>
      </c>
      <c r="I2" s="18">
        <v>264</v>
      </c>
      <c r="J2" s="17">
        <v>0</v>
      </c>
      <c r="K2" s="17">
        <v>1</v>
      </c>
      <c r="L2" s="17">
        <v>1</v>
      </c>
      <c r="M2" s="19">
        <v>3.9615384615384599</v>
      </c>
      <c r="N2" s="10" t="s">
        <v>17</v>
      </c>
    </row>
    <row r="3" spans="1:14" x14ac:dyDescent="0.25">
      <c r="A3" s="28" t="s">
        <v>18</v>
      </c>
      <c r="B3" s="5" t="s">
        <v>19</v>
      </c>
      <c r="C3" s="6" t="s">
        <v>16</v>
      </c>
      <c r="D3" s="7">
        <v>315</v>
      </c>
      <c r="E3" s="8">
        <v>260</v>
      </c>
      <c r="F3" s="20">
        <v>0.16</v>
      </c>
      <c r="G3" s="20">
        <v>0.21</v>
      </c>
      <c r="H3" s="20">
        <v>0.26</v>
      </c>
      <c r="I3" s="18">
        <v>167</v>
      </c>
      <c r="J3" s="17">
        <v>0</v>
      </c>
      <c r="K3" s="17">
        <v>0</v>
      </c>
      <c r="L3" s="17">
        <v>0</v>
      </c>
      <c r="M3" s="19">
        <v>1.1711538461538462</v>
      </c>
      <c r="N3" s="11" t="s">
        <v>20</v>
      </c>
    </row>
    <row r="4" spans="1:14" x14ac:dyDescent="0.25">
      <c r="A4" s="28" t="s">
        <v>21</v>
      </c>
      <c r="B4" s="5" t="s">
        <v>22</v>
      </c>
      <c r="C4" s="6" t="s">
        <v>16</v>
      </c>
      <c r="D4" s="8">
        <v>400</v>
      </c>
      <c r="E4" s="8">
        <v>300</v>
      </c>
      <c r="F4" s="17">
        <v>0.18</v>
      </c>
      <c r="G4" s="17">
        <v>0.38</v>
      </c>
      <c r="H4" s="17">
        <v>0.57999999999999996</v>
      </c>
      <c r="I4" s="18">
        <v>239</v>
      </c>
      <c r="J4" s="17">
        <v>0.16363636363636364</v>
      </c>
      <c r="K4" s="17">
        <v>0.34545454545454546</v>
      </c>
      <c r="L4" s="17">
        <v>0.50909090909090904</v>
      </c>
      <c r="M4" s="19">
        <v>1.8488461538461538</v>
      </c>
      <c r="N4" s="11" t="s">
        <v>23</v>
      </c>
    </row>
    <row r="5" spans="1:14" hidden="1" x14ac:dyDescent="0.25">
      <c r="A5" s="28" t="s">
        <v>18</v>
      </c>
      <c r="B5" s="5" t="s">
        <v>24</v>
      </c>
      <c r="C5" s="6" t="s">
        <v>25</v>
      </c>
      <c r="D5" s="7" t="s">
        <v>26</v>
      </c>
      <c r="E5" s="8">
        <v>160</v>
      </c>
      <c r="F5" s="17">
        <v>0.7</v>
      </c>
      <c r="G5" s="17">
        <v>0.76</v>
      </c>
      <c r="H5" s="17">
        <v>0.82</v>
      </c>
      <c r="I5" s="18">
        <v>102</v>
      </c>
      <c r="J5" s="17">
        <v>0</v>
      </c>
      <c r="K5" s="17">
        <v>0</v>
      </c>
      <c r="L5" s="17">
        <v>0</v>
      </c>
      <c r="M5" s="19">
        <v>2.1192307692307693</v>
      </c>
      <c r="N5" s="11" t="s">
        <v>20</v>
      </c>
    </row>
    <row r="6" spans="1:14" hidden="1" x14ac:dyDescent="0.25">
      <c r="A6" s="28" t="s">
        <v>18</v>
      </c>
      <c r="B6" s="5" t="s">
        <v>27</v>
      </c>
      <c r="C6" s="6" t="s">
        <v>25</v>
      </c>
      <c r="D6" s="7" t="s">
        <v>28</v>
      </c>
      <c r="E6" s="8">
        <v>275</v>
      </c>
      <c r="F6" s="17">
        <v>0.68</v>
      </c>
      <c r="G6" s="17">
        <v>0.7</v>
      </c>
      <c r="H6" s="17">
        <v>0.72</v>
      </c>
      <c r="I6" s="18">
        <v>164</v>
      </c>
      <c r="J6" s="17">
        <v>0</v>
      </c>
      <c r="K6" s="17">
        <v>0</v>
      </c>
      <c r="L6" s="17">
        <v>0</v>
      </c>
      <c r="M6" s="19">
        <v>3.1634615384615383</v>
      </c>
      <c r="N6" s="11" t="s">
        <v>20</v>
      </c>
    </row>
    <row r="7" spans="1:14" hidden="1" x14ac:dyDescent="0.25">
      <c r="A7" s="28" t="s">
        <v>18</v>
      </c>
      <c r="B7" s="5" t="s">
        <v>29</v>
      </c>
      <c r="C7" s="6" t="s">
        <v>25</v>
      </c>
      <c r="D7" s="7" t="s">
        <v>30</v>
      </c>
      <c r="E7" s="8">
        <v>289</v>
      </c>
      <c r="F7" s="21">
        <v>0.76</v>
      </c>
      <c r="G7" s="17">
        <v>0.8</v>
      </c>
      <c r="H7" s="21">
        <v>0.84</v>
      </c>
      <c r="I7" s="18">
        <v>181</v>
      </c>
      <c r="J7" s="17">
        <v>0</v>
      </c>
      <c r="K7" s="17">
        <v>0</v>
      </c>
      <c r="L7" s="17">
        <v>0</v>
      </c>
      <c r="M7" s="19">
        <v>4.0384615384615383</v>
      </c>
      <c r="N7" s="11" t="s">
        <v>20</v>
      </c>
    </row>
    <row r="8" spans="1:14" hidden="1" x14ac:dyDescent="0.25">
      <c r="A8" s="28" t="s">
        <v>31</v>
      </c>
      <c r="B8" s="5" t="s">
        <v>32</v>
      </c>
      <c r="C8" s="6" t="s">
        <v>25</v>
      </c>
      <c r="D8" s="8">
        <v>320</v>
      </c>
      <c r="E8" s="8">
        <v>300</v>
      </c>
      <c r="F8" s="21">
        <v>0.80333333333333323</v>
      </c>
      <c r="G8" s="21">
        <v>0.80333333333333323</v>
      </c>
      <c r="H8" s="21">
        <v>0.80333333333333323</v>
      </c>
      <c r="I8" s="18">
        <v>190</v>
      </c>
      <c r="J8" s="17">
        <v>0</v>
      </c>
      <c r="K8" s="17">
        <v>0</v>
      </c>
      <c r="L8" s="17">
        <v>0</v>
      </c>
      <c r="M8" s="19">
        <v>4.6346153846153841</v>
      </c>
      <c r="N8" s="11" t="s">
        <v>20</v>
      </c>
    </row>
    <row r="9" spans="1:14" hidden="1" x14ac:dyDescent="0.25">
      <c r="A9" s="28" t="s">
        <v>31</v>
      </c>
      <c r="B9" s="5" t="s">
        <v>33</v>
      </c>
      <c r="C9" s="6" t="s">
        <v>25</v>
      </c>
      <c r="D9" s="8">
        <v>305</v>
      </c>
      <c r="E9" s="8">
        <v>160</v>
      </c>
      <c r="F9" s="21">
        <v>0.7</v>
      </c>
      <c r="G9" s="21">
        <v>0.7</v>
      </c>
      <c r="H9" s="21">
        <v>0.7</v>
      </c>
      <c r="I9" s="18">
        <v>140</v>
      </c>
      <c r="J9" s="17">
        <v>0</v>
      </c>
      <c r="K9" s="17">
        <v>0</v>
      </c>
      <c r="L9" s="17">
        <v>0</v>
      </c>
      <c r="M9" s="19">
        <v>2.1538461538461537</v>
      </c>
      <c r="N9" s="11" t="s">
        <v>20</v>
      </c>
    </row>
    <row r="10" spans="1:14" hidden="1" x14ac:dyDescent="0.25">
      <c r="A10" s="28" t="s">
        <v>31</v>
      </c>
      <c r="B10" s="5" t="s">
        <v>34</v>
      </c>
      <c r="C10" s="6" t="s">
        <v>25</v>
      </c>
      <c r="D10" s="8">
        <v>310</v>
      </c>
      <c r="E10" s="8">
        <v>190</v>
      </c>
      <c r="F10" s="21">
        <v>0.85263157894736841</v>
      </c>
      <c r="G10" s="21">
        <v>0.85263157894736841</v>
      </c>
      <c r="H10" s="21">
        <v>0.85263157894736841</v>
      </c>
      <c r="I10" s="18">
        <v>100</v>
      </c>
      <c r="J10" s="17">
        <v>0</v>
      </c>
      <c r="K10" s="17">
        <v>0</v>
      </c>
      <c r="L10" s="17">
        <v>0</v>
      </c>
      <c r="M10" s="19">
        <v>3.1153846153846154</v>
      </c>
      <c r="N10" s="11" t="s">
        <v>20</v>
      </c>
    </row>
    <row r="11" spans="1:14" hidden="1" x14ac:dyDescent="0.25">
      <c r="A11" s="28" t="s">
        <v>31</v>
      </c>
      <c r="B11" s="5" t="s">
        <v>35</v>
      </c>
      <c r="C11" s="6" t="s">
        <v>25</v>
      </c>
      <c r="D11" s="8">
        <v>315</v>
      </c>
      <c r="E11" s="8">
        <v>200</v>
      </c>
      <c r="F11" s="21">
        <v>0.75499999999999989</v>
      </c>
      <c r="G11" s="21">
        <v>0.75499999999999989</v>
      </c>
      <c r="H11" s="21">
        <v>0.75499999999999989</v>
      </c>
      <c r="I11" s="18">
        <v>180</v>
      </c>
      <c r="J11" s="17">
        <v>0</v>
      </c>
      <c r="K11" s="17">
        <v>0</v>
      </c>
      <c r="L11" s="17">
        <v>0</v>
      </c>
      <c r="M11" s="19">
        <v>2.9038461538461533</v>
      </c>
      <c r="N11" s="11" t="s">
        <v>20</v>
      </c>
    </row>
    <row r="12" spans="1:14" hidden="1" x14ac:dyDescent="0.25">
      <c r="A12" s="28" t="s">
        <v>31</v>
      </c>
      <c r="B12" s="5" t="s">
        <v>36</v>
      </c>
      <c r="C12" s="6" t="s">
        <v>25</v>
      </c>
      <c r="D12" s="8">
        <v>315</v>
      </c>
      <c r="E12" s="8">
        <v>275</v>
      </c>
      <c r="F12" s="21">
        <v>0.77090909090909099</v>
      </c>
      <c r="G12" s="21">
        <v>0.77090909090909099</v>
      </c>
      <c r="H12" s="21">
        <v>0.77090909090909099</v>
      </c>
      <c r="I12" s="18">
        <v>200</v>
      </c>
      <c r="J12" s="17">
        <v>0</v>
      </c>
      <c r="K12" s="17">
        <v>0</v>
      </c>
      <c r="L12" s="17">
        <v>0</v>
      </c>
      <c r="M12" s="19">
        <v>4.0769230769230775</v>
      </c>
      <c r="N12" s="11" t="s">
        <v>20</v>
      </c>
    </row>
    <row r="13" spans="1:14" hidden="1" x14ac:dyDescent="0.25">
      <c r="A13" s="28" t="s">
        <v>31</v>
      </c>
      <c r="B13" s="5" t="s">
        <v>37</v>
      </c>
      <c r="C13" s="6" t="s">
        <v>25</v>
      </c>
      <c r="D13" s="8">
        <v>315</v>
      </c>
      <c r="E13" s="8">
        <v>315</v>
      </c>
      <c r="F13" s="21">
        <v>0.67936507936507939</v>
      </c>
      <c r="G13" s="21">
        <v>0.67936507936507939</v>
      </c>
      <c r="H13" s="21">
        <v>0.67936507936507939</v>
      </c>
      <c r="I13" s="18">
        <v>230</v>
      </c>
      <c r="J13" s="17">
        <v>0</v>
      </c>
      <c r="K13" s="17">
        <v>0</v>
      </c>
      <c r="L13" s="17">
        <v>0</v>
      </c>
      <c r="M13" s="19">
        <v>4.115384615384615</v>
      </c>
      <c r="N13" s="11" t="s">
        <v>20</v>
      </c>
    </row>
    <row r="14" spans="1:14" hidden="1" x14ac:dyDescent="0.25">
      <c r="A14" s="28" t="s">
        <v>31</v>
      </c>
      <c r="B14" s="5" t="s">
        <v>38</v>
      </c>
      <c r="C14" s="6" t="s">
        <v>25</v>
      </c>
      <c r="D14" s="8">
        <v>240</v>
      </c>
      <c r="E14" s="8">
        <v>240</v>
      </c>
      <c r="F14" s="21">
        <v>0.22916666666666674</v>
      </c>
      <c r="G14" s="21">
        <v>0.22916666666666674</v>
      </c>
      <c r="H14" s="21">
        <v>0.22916666666666674</v>
      </c>
      <c r="I14" s="18">
        <v>225</v>
      </c>
      <c r="J14" s="17">
        <v>0</v>
      </c>
      <c r="K14" s="17">
        <v>0</v>
      </c>
      <c r="L14" s="17">
        <v>0</v>
      </c>
      <c r="M14" s="19">
        <v>1.0576923076923079</v>
      </c>
      <c r="N14" s="11" t="s">
        <v>20</v>
      </c>
    </row>
    <row r="15" spans="1:14" hidden="1" x14ac:dyDescent="0.25">
      <c r="A15" s="28" t="s">
        <v>39</v>
      </c>
      <c r="B15" s="5" t="s">
        <v>40</v>
      </c>
      <c r="C15" s="6" t="s">
        <v>25</v>
      </c>
      <c r="D15" s="8">
        <v>320</v>
      </c>
      <c r="E15" s="8">
        <v>184</v>
      </c>
      <c r="F15" s="17">
        <v>0.47667276476034875</v>
      </c>
      <c r="G15" s="17">
        <v>0.47762611028986945</v>
      </c>
      <c r="H15" s="17">
        <v>0.47762611028986901</v>
      </c>
      <c r="I15" s="18">
        <v>178</v>
      </c>
      <c r="J15" s="17">
        <v>0.50050640299836624</v>
      </c>
      <c r="K15" s="17">
        <v>0.50150741580436298</v>
      </c>
      <c r="L15" s="17">
        <v>0.50150741580436298</v>
      </c>
      <c r="M15" s="19">
        <v>1.8370235011148826</v>
      </c>
      <c r="N15" s="11" t="s">
        <v>41</v>
      </c>
    </row>
    <row r="16" spans="1:14" hidden="1" x14ac:dyDescent="0.25">
      <c r="A16" s="28" t="s">
        <v>42</v>
      </c>
      <c r="B16" s="5" t="s">
        <v>43</v>
      </c>
      <c r="C16" s="6" t="s">
        <v>25</v>
      </c>
      <c r="D16" s="8">
        <v>295</v>
      </c>
      <c r="E16" s="8">
        <v>124</v>
      </c>
      <c r="F16" s="17">
        <v>0.36</v>
      </c>
      <c r="G16" s="17">
        <v>0.36</v>
      </c>
      <c r="H16" s="17">
        <v>0.36</v>
      </c>
      <c r="I16" s="18">
        <v>126</v>
      </c>
      <c r="J16" s="17">
        <v>0.28999999999999998</v>
      </c>
      <c r="K16" s="17">
        <v>0.28999999999999998</v>
      </c>
      <c r="L16" s="17">
        <v>0.28999999999999998</v>
      </c>
      <c r="M16" s="19">
        <v>1.08</v>
      </c>
      <c r="N16" s="11" t="s">
        <v>23</v>
      </c>
    </row>
    <row r="17" spans="1:15" hidden="1" x14ac:dyDescent="0.25">
      <c r="A17" s="28" t="s">
        <v>44</v>
      </c>
      <c r="B17" s="5" t="s">
        <v>45</v>
      </c>
      <c r="C17" s="6" t="s">
        <v>25</v>
      </c>
      <c r="D17" s="8">
        <v>300</v>
      </c>
      <c r="E17" s="8">
        <v>236</v>
      </c>
      <c r="F17" s="17">
        <v>0.1658686496979116</v>
      </c>
      <c r="G17" s="17">
        <v>0.1671955988954949</v>
      </c>
      <c r="H17" s="17">
        <v>0.17</v>
      </c>
      <c r="I17" s="18">
        <v>157</v>
      </c>
      <c r="J17" s="17">
        <v>9.8419987165150866E-2</v>
      </c>
      <c r="K17" s="17">
        <v>9.9207347062472084E-2</v>
      </c>
      <c r="L17" s="17">
        <v>0.1</v>
      </c>
      <c r="M17" s="19">
        <v>0.77488729488104369</v>
      </c>
      <c r="N17" s="11" t="s">
        <v>41</v>
      </c>
    </row>
    <row r="18" spans="1:15" hidden="1" x14ac:dyDescent="0.25">
      <c r="A18" s="28" t="s">
        <v>46</v>
      </c>
      <c r="B18" s="5" t="s">
        <v>47</v>
      </c>
      <c r="C18" s="6" t="s">
        <v>25</v>
      </c>
      <c r="D18" s="8">
        <v>324</v>
      </c>
      <c r="E18" s="8">
        <v>233</v>
      </c>
      <c r="F18" s="17">
        <v>0.14856250591963477</v>
      </c>
      <c r="G18" s="17">
        <v>0.14915675594331332</v>
      </c>
      <c r="H18" s="17">
        <v>0.14915675594331332</v>
      </c>
      <c r="I18" s="18">
        <v>174</v>
      </c>
      <c r="J18" s="17">
        <v>9.7692854087230649E-2</v>
      </c>
      <c r="K18" s="17">
        <v>9.8083625503579575E-2</v>
      </c>
      <c r="L18" s="17">
        <v>0.1</v>
      </c>
      <c r="M18" s="19">
        <v>0.73717858225829858</v>
      </c>
      <c r="N18" s="11" t="s">
        <v>41</v>
      </c>
    </row>
    <row r="19" spans="1:15" hidden="1" x14ac:dyDescent="0.25">
      <c r="A19" s="28" t="s">
        <v>48</v>
      </c>
      <c r="B19" s="5" t="s">
        <v>49</v>
      </c>
      <c r="C19" s="6" t="s">
        <v>25</v>
      </c>
      <c r="D19" s="8">
        <v>320</v>
      </c>
      <c r="E19" s="8">
        <v>213</v>
      </c>
      <c r="F19" s="17">
        <v>8.5632436218981534E-2</v>
      </c>
      <c r="G19" s="17">
        <v>8.5632436218981534E-2</v>
      </c>
      <c r="H19" s="17">
        <v>8.5632436218981534E-2</v>
      </c>
      <c r="I19" s="18">
        <v>190</v>
      </c>
      <c r="J19" s="17">
        <v>9.4646376873611174E-2</v>
      </c>
      <c r="K19" s="17">
        <v>9.4646376873611174E-2</v>
      </c>
      <c r="L19" s="17">
        <v>9.4646376873611174E-2</v>
      </c>
      <c r="M19" s="19">
        <v>0.31288774772320177</v>
      </c>
      <c r="N19" s="11" t="s">
        <v>41</v>
      </c>
    </row>
    <row r="20" spans="1:15" hidden="1" x14ac:dyDescent="0.25">
      <c r="A20" s="28" t="s">
        <v>50</v>
      </c>
      <c r="B20" s="5" t="s">
        <v>51</v>
      </c>
      <c r="C20" s="6" t="s">
        <v>25</v>
      </c>
      <c r="D20" s="8">
        <v>400</v>
      </c>
      <c r="E20" s="8">
        <v>119</v>
      </c>
      <c r="F20" s="17">
        <v>0.01</v>
      </c>
      <c r="G20" s="17">
        <v>0.01</v>
      </c>
      <c r="H20" s="17">
        <v>0.01</v>
      </c>
      <c r="I20" s="18">
        <v>127</v>
      </c>
      <c r="J20" s="17">
        <v>0</v>
      </c>
      <c r="K20" s="17">
        <v>0</v>
      </c>
      <c r="L20" s="17">
        <v>0</v>
      </c>
      <c r="M20" s="19">
        <v>0.1</v>
      </c>
      <c r="N20" s="11" t="s">
        <v>41</v>
      </c>
    </row>
    <row r="21" spans="1:15" hidden="1" x14ac:dyDescent="0.25">
      <c r="A21" s="28" t="s">
        <v>52</v>
      </c>
      <c r="B21" s="5" t="s">
        <v>53</v>
      </c>
      <c r="C21" s="6" t="s">
        <v>25</v>
      </c>
      <c r="D21" s="8">
        <v>319</v>
      </c>
      <c r="E21" s="8">
        <v>80</v>
      </c>
      <c r="F21" s="17">
        <v>0.168512110736765</v>
      </c>
      <c r="G21" s="17">
        <v>0.17036574395486939</v>
      </c>
      <c r="H21" s="17">
        <v>0.17</v>
      </c>
      <c r="I21" s="18">
        <v>78</v>
      </c>
      <c r="J21" s="17">
        <v>0.16637904604389456</v>
      </c>
      <c r="K21" s="17">
        <v>0.16820921555037738</v>
      </c>
      <c r="L21" s="17">
        <v>0.17</v>
      </c>
      <c r="M21" s="19">
        <v>0.25882488023912847</v>
      </c>
      <c r="N21" s="11" t="s">
        <v>41</v>
      </c>
    </row>
    <row r="22" spans="1:15" hidden="1" x14ac:dyDescent="0.25">
      <c r="A22" s="28" t="s">
        <v>54</v>
      </c>
      <c r="B22" s="5" t="s">
        <v>55</v>
      </c>
      <c r="C22" s="6" t="s">
        <v>25</v>
      </c>
      <c r="D22" s="8">
        <v>450</v>
      </c>
      <c r="E22" s="8">
        <v>192</v>
      </c>
      <c r="F22" s="17">
        <v>0.8738704857276467</v>
      </c>
      <c r="G22" s="17">
        <v>0.8738704857276467</v>
      </c>
      <c r="H22" s="17">
        <v>0.87</v>
      </c>
      <c r="I22" s="18">
        <v>184</v>
      </c>
      <c r="J22" s="17">
        <v>0.83745921548899482</v>
      </c>
      <c r="K22" s="17">
        <v>0.83745921548899482</v>
      </c>
      <c r="L22" s="17">
        <v>0.84</v>
      </c>
      <c r="M22" s="19">
        <v>3.2265987165328491</v>
      </c>
      <c r="N22" s="11" t="s">
        <v>41</v>
      </c>
    </row>
    <row r="23" spans="1:15" hidden="1" x14ac:dyDescent="0.25">
      <c r="A23" s="28" t="s">
        <v>56</v>
      </c>
      <c r="B23" s="5" t="s">
        <v>57</v>
      </c>
      <c r="C23" s="6" t="s">
        <v>25</v>
      </c>
      <c r="D23" s="8">
        <v>422</v>
      </c>
      <c r="E23" s="8">
        <v>158</v>
      </c>
      <c r="F23" s="17">
        <v>6.0992662877106911E-2</v>
      </c>
      <c r="G23" s="17">
        <v>6.1053655539984014E-2</v>
      </c>
      <c r="H23" s="17">
        <v>0.06</v>
      </c>
      <c r="I23" s="18">
        <v>134</v>
      </c>
      <c r="J23" s="17">
        <v>4.5480078099114404E-2</v>
      </c>
      <c r="K23" s="17">
        <v>4.5525558177213515E-2</v>
      </c>
      <c r="L23" s="17" t="s">
        <v>58</v>
      </c>
      <c r="M23" s="19">
        <v>0.20312081554648526</v>
      </c>
      <c r="N23" s="11" t="s">
        <v>41</v>
      </c>
    </row>
    <row r="24" spans="1:15" hidden="1" x14ac:dyDescent="0.25">
      <c r="A24" s="28" t="s">
        <v>59</v>
      </c>
      <c r="B24" s="5" t="s">
        <v>60</v>
      </c>
      <c r="C24" s="9" t="s">
        <v>25</v>
      </c>
      <c r="D24" s="9">
        <v>290</v>
      </c>
      <c r="E24" s="9">
        <v>284</v>
      </c>
      <c r="F24" s="22">
        <v>0.62</v>
      </c>
      <c r="G24" s="22">
        <v>0.78</v>
      </c>
      <c r="H24" s="22">
        <f>(264+281)/281-1</f>
        <v>0.93950177935943069</v>
      </c>
      <c r="I24" s="23">
        <v>180</v>
      </c>
      <c r="J24" s="22">
        <v>0</v>
      </c>
      <c r="K24" s="22">
        <v>0</v>
      </c>
      <c r="L24" s="22">
        <v>0</v>
      </c>
      <c r="M24" s="23">
        <v>5.03</v>
      </c>
      <c r="N24" s="11" t="s">
        <v>41</v>
      </c>
    </row>
    <row r="25" spans="1:15" hidden="1" x14ac:dyDescent="0.25">
      <c r="A25" s="28" t="s">
        <v>61</v>
      </c>
      <c r="B25" s="5" t="s">
        <v>62</v>
      </c>
      <c r="C25" s="9" t="s">
        <v>25</v>
      </c>
      <c r="D25" s="9">
        <v>260</v>
      </c>
      <c r="E25" s="9">
        <v>216</v>
      </c>
      <c r="F25" s="22">
        <v>0.66</v>
      </c>
      <c r="G25" s="22">
        <v>0.67</v>
      </c>
      <c r="H25" s="22">
        <f>(159+233)/233-1</f>
        <v>0.68240343347639487</v>
      </c>
      <c r="I25" s="23">
        <v>148</v>
      </c>
      <c r="J25" s="22">
        <v>0</v>
      </c>
      <c r="K25" s="22">
        <v>0</v>
      </c>
      <c r="L25" s="22">
        <v>0</v>
      </c>
      <c r="M25" s="23">
        <v>3</v>
      </c>
      <c r="N25" s="11" t="s">
        <v>41</v>
      </c>
    </row>
    <row r="26" spans="1:15" hidden="1" x14ac:dyDescent="0.25">
      <c r="A26" s="28" t="s">
        <v>59</v>
      </c>
      <c r="B26" s="5" t="s">
        <v>63</v>
      </c>
      <c r="C26" s="9" t="s">
        <v>25</v>
      </c>
      <c r="D26" s="9">
        <v>260</v>
      </c>
      <c r="E26" s="9">
        <v>223</v>
      </c>
      <c r="F26" s="22">
        <v>0.66</v>
      </c>
      <c r="G26" s="22">
        <v>0.82</v>
      </c>
      <c r="H26" s="22">
        <f>(235+237)/237-1</f>
        <v>0.99156118143459926</v>
      </c>
      <c r="I26" s="23">
        <v>138</v>
      </c>
      <c r="J26" s="22">
        <v>0</v>
      </c>
      <c r="K26" s="22">
        <v>0</v>
      </c>
      <c r="L26" s="22">
        <v>0</v>
      </c>
      <c r="M26" s="23">
        <v>4.47</v>
      </c>
      <c r="N26" s="11" t="s">
        <v>41</v>
      </c>
    </row>
    <row r="27" spans="1:15" hidden="1" x14ac:dyDescent="0.25">
      <c r="A27" s="28" t="s">
        <v>64</v>
      </c>
      <c r="B27" s="5" t="s">
        <v>65</v>
      </c>
      <c r="C27" s="9" t="s">
        <v>25</v>
      </c>
      <c r="D27" s="9">
        <v>260</v>
      </c>
      <c r="E27" s="9">
        <v>257</v>
      </c>
      <c r="F27" s="22">
        <v>0.8</v>
      </c>
      <c r="G27" s="22">
        <v>0.86</v>
      </c>
      <c r="H27" s="22">
        <f>(235+253)/253-1</f>
        <v>0.92885375494071143</v>
      </c>
      <c r="I27" s="23">
        <v>156</v>
      </c>
      <c r="J27" s="22">
        <v>0</v>
      </c>
      <c r="K27" s="22">
        <v>0</v>
      </c>
      <c r="L27" s="22">
        <v>0</v>
      </c>
      <c r="M27" s="23">
        <v>4.47</v>
      </c>
      <c r="N27" s="11" t="s">
        <v>41</v>
      </c>
    </row>
    <row r="28" spans="1:15" x14ac:dyDescent="0.25">
      <c r="A28" s="28" t="s">
        <v>59</v>
      </c>
      <c r="B28" s="5" t="s">
        <v>66</v>
      </c>
      <c r="C28" s="9" t="s">
        <v>16</v>
      </c>
      <c r="D28" s="9">
        <v>350</v>
      </c>
      <c r="E28" s="9">
        <v>337</v>
      </c>
      <c r="F28" s="22">
        <v>0.24</v>
      </c>
      <c r="G28" s="22">
        <v>0.3</v>
      </c>
      <c r="H28" s="22">
        <f>(150+402)/402-1</f>
        <v>0.37313432835820892</v>
      </c>
      <c r="I28" s="23">
        <v>213</v>
      </c>
      <c r="J28" s="22">
        <v>0</v>
      </c>
      <c r="K28" s="22">
        <v>0</v>
      </c>
      <c r="L28" s="22">
        <v>0</v>
      </c>
      <c r="M28" s="23">
        <v>2.74</v>
      </c>
      <c r="N28" s="11" t="s">
        <v>41</v>
      </c>
      <c r="O28" s="3"/>
    </row>
    <row r="29" spans="1:15" hidden="1" x14ac:dyDescent="0.25">
      <c r="A29" s="28" t="s">
        <v>59</v>
      </c>
      <c r="B29" s="5" t="s">
        <v>67</v>
      </c>
      <c r="C29" s="9" t="s">
        <v>25</v>
      </c>
      <c r="D29" s="9">
        <v>350</v>
      </c>
      <c r="E29" s="9">
        <v>143</v>
      </c>
      <c r="F29" s="22">
        <f>(50+143)/143-1</f>
        <v>0.34965034965034958</v>
      </c>
      <c r="G29" s="22">
        <v>0.52</v>
      </c>
      <c r="H29" s="22">
        <f>(137+166)/166-1</f>
        <v>0.82530120481927716</v>
      </c>
      <c r="I29" s="23">
        <v>96</v>
      </c>
      <c r="J29" s="22">
        <v>0</v>
      </c>
      <c r="K29" s="22">
        <v>0</v>
      </c>
      <c r="L29" s="22">
        <v>0</v>
      </c>
      <c r="M29" s="24">
        <f>132/52</f>
        <v>2.5384615384615383</v>
      </c>
      <c r="N29" s="11" t="s">
        <v>41</v>
      </c>
      <c r="O29" s="3"/>
    </row>
    <row r="30" spans="1:15" hidden="1" x14ac:dyDescent="0.25">
      <c r="A30" s="28" t="s">
        <v>59</v>
      </c>
      <c r="B30" s="5" t="s">
        <v>68</v>
      </c>
      <c r="C30" s="9" t="s">
        <v>25</v>
      </c>
      <c r="D30" s="9">
        <v>295</v>
      </c>
      <c r="E30" s="9">
        <v>240</v>
      </c>
      <c r="F30" s="22">
        <v>0.82</v>
      </c>
      <c r="G30" s="22">
        <v>0.91</v>
      </c>
      <c r="H30" s="22">
        <v>1</v>
      </c>
      <c r="I30" s="23">
        <v>157</v>
      </c>
      <c r="J30" s="22">
        <v>0</v>
      </c>
      <c r="K30" s="22">
        <v>0</v>
      </c>
      <c r="L30" s="22">
        <v>0</v>
      </c>
      <c r="M30" s="24">
        <f>244/52</f>
        <v>4.6923076923076925</v>
      </c>
      <c r="N30" s="11" t="s">
        <v>41</v>
      </c>
      <c r="O30" s="3"/>
    </row>
    <row r="31" spans="1:15" hidden="1" x14ac:dyDescent="0.25">
      <c r="A31" s="28" t="s">
        <v>69</v>
      </c>
      <c r="B31" s="5" t="s">
        <v>70</v>
      </c>
      <c r="C31" s="9" t="s">
        <v>25</v>
      </c>
      <c r="D31" s="9">
        <v>305</v>
      </c>
      <c r="E31" s="9">
        <v>160</v>
      </c>
      <c r="F31" s="25">
        <v>0.12</v>
      </c>
      <c r="G31" s="25">
        <v>0.12</v>
      </c>
      <c r="H31" s="23">
        <v>12</v>
      </c>
      <c r="I31" s="23">
        <v>140</v>
      </c>
      <c r="J31" s="22">
        <v>0</v>
      </c>
      <c r="K31" s="22">
        <v>0</v>
      </c>
      <c r="L31" s="22">
        <v>0</v>
      </c>
      <c r="M31" s="23">
        <v>0.7</v>
      </c>
      <c r="N31" s="12" t="s">
        <v>71</v>
      </c>
      <c r="O31" s="3"/>
    </row>
    <row r="32" spans="1:15" x14ac:dyDescent="0.25">
      <c r="A32" s="28" t="s">
        <v>72</v>
      </c>
      <c r="B32" s="5" t="s">
        <v>73</v>
      </c>
      <c r="C32" s="9" t="s">
        <v>16</v>
      </c>
      <c r="D32" s="9">
        <v>293</v>
      </c>
      <c r="E32" s="9">
        <v>115</v>
      </c>
      <c r="F32" s="22">
        <v>0.01</v>
      </c>
      <c r="G32" s="22">
        <v>0.01</v>
      </c>
      <c r="H32" s="23">
        <v>1</v>
      </c>
      <c r="I32" s="23">
        <v>83</v>
      </c>
      <c r="J32" s="22">
        <v>0</v>
      </c>
      <c r="K32" s="22">
        <v>0</v>
      </c>
      <c r="L32" s="22">
        <v>0</v>
      </c>
      <c r="M32" s="23">
        <v>0.56000000000000005</v>
      </c>
      <c r="N32" s="12" t="s">
        <v>71</v>
      </c>
      <c r="O32" s="3"/>
    </row>
    <row r="33" spans="1:15" x14ac:dyDescent="0.25">
      <c r="A33" s="28" t="s">
        <v>74</v>
      </c>
      <c r="B33" s="5" t="s">
        <v>75</v>
      </c>
      <c r="C33" s="9" t="s">
        <v>16</v>
      </c>
      <c r="D33" s="9">
        <v>364</v>
      </c>
      <c r="E33" s="9">
        <v>205</v>
      </c>
      <c r="F33" s="22">
        <v>0.24</v>
      </c>
      <c r="G33" s="22">
        <v>0.24</v>
      </c>
      <c r="H33" s="23">
        <v>24</v>
      </c>
      <c r="I33" s="23">
        <v>200</v>
      </c>
      <c r="J33" s="22">
        <v>0</v>
      </c>
      <c r="K33" s="22">
        <v>0</v>
      </c>
      <c r="L33" s="22">
        <v>0</v>
      </c>
      <c r="M33" s="23">
        <v>1.66</v>
      </c>
      <c r="N33" s="12" t="s">
        <v>71</v>
      </c>
      <c r="O33" s="3"/>
    </row>
    <row r="34" spans="1:15" ht="15.75" hidden="1" thickBot="1" x14ac:dyDescent="0.3">
      <c r="A34" s="29" t="s">
        <v>76</v>
      </c>
      <c r="B34" s="13" t="s">
        <v>77</v>
      </c>
      <c r="C34" s="14" t="s">
        <v>25</v>
      </c>
      <c r="D34" s="14">
        <v>391</v>
      </c>
      <c r="E34" s="14">
        <v>290</v>
      </c>
      <c r="F34" s="26">
        <v>0.4</v>
      </c>
      <c r="G34" s="26">
        <v>0.4</v>
      </c>
      <c r="H34" s="26">
        <v>0.4</v>
      </c>
      <c r="I34" s="27">
        <v>197</v>
      </c>
      <c r="J34" s="27">
        <v>0</v>
      </c>
      <c r="K34" s="27">
        <v>0</v>
      </c>
      <c r="L34" s="27">
        <v>0</v>
      </c>
      <c r="M34" s="27">
        <v>1.9</v>
      </c>
      <c r="N34" s="15" t="s">
        <v>71</v>
      </c>
      <c r="O34" s="3"/>
    </row>
    <row r="35" spans="1:15" x14ac:dyDescent="0.2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</row>
    <row r="36" spans="1:15" x14ac:dyDescent="0.2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x14ac:dyDescent="0.25">
      <c r="O37" s="3"/>
    </row>
    <row r="38" spans="1:15" x14ac:dyDescent="0.25">
      <c r="O38" s="3"/>
    </row>
    <row r="39" spans="1:15" x14ac:dyDescent="0.25">
      <c r="O39" s="3"/>
    </row>
    <row r="40" spans="1:15" x14ac:dyDescent="0.25">
      <c r="O40" s="3"/>
    </row>
    <row r="41" spans="1:15" x14ac:dyDescent="0.25">
      <c r="O41" s="3"/>
    </row>
    <row r="42" spans="1:15" x14ac:dyDescent="0.25">
      <c r="O42" s="3"/>
    </row>
  </sheetData>
  <autoFilter ref="A1:O34" xr:uid="{6F283F2A-6B63-441A-B64A-6D3D1C3D4361}">
    <filterColumn colId="2">
      <filters>
        <filter val="N"/>
      </filters>
    </filterColumn>
  </autoFilter>
  <pageMargins left="0.7" right="0.7" top="0.75" bottom="0.75" header="0.3" footer="0.3"/>
  <pageSetup paperSize="9" orientation="portrait" r:id="rId1"/>
  <headerFooter>
    <oddFooter>&amp;L_x000D_&amp;1#&amp;"Calibri"&amp;8&amp;K000000 For Official use only</oddFooter>
  </headerFooter>
  <customProperties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AG2023 - Final</vt:lpstr>
    </vt:vector>
  </TitlesOfParts>
  <Company>Ausgrid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Lianne Moller</dc:creator>
  <cp:lastModifiedBy>Matthew Jolliffe</cp:lastModifiedBy>
  <dcterms:created xsi:type="dcterms:W3CDTF">2023-11-20T01:06:16Z</dcterms:created>
  <dcterms:modified xsi:type="dcterms:W3CDTF">2023-12-14T23:44:54Z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5930eb-db2c-4917-a4e2-4c584d225a4f_Enabled">
    <vt:lpwstr>true</vt:lpwstr>
  </property>
  <property fmtid="{D5CDD505-2E9C-101B-9397-08002B2CF9AE}" pid="3" name="MSIP_Label_895930eb-db2c-4917-a4e2-4c584d225a4f_SetDate">
    <vt:lpwstr>2023-11-20T01:07:34Z</vt:lpwstr>
  </property>
  <property fmtid="{D5CDD505-2E9C-101B-9397-08002B2CF9AE}" pid="4" name="MSIP_Label_895930eb-db2c-4917-a4e2-4c584d225a4f_Method">
    <vt:lpwstr>Standard</vt:lpwstr>
  </property>
  <property fmtid="{D5CDD505-2E9C-101B-9397-08002B2CF9AE}" pid="5" name="MSIP_Label_895930eb-db2c-4917-a4e2-4c584d225a4f_Name">
    <vt:lpwstr>AG-For Official use only</vt:lpwstr>
  </property>
  <property fmtid="{D5CDD505-2E9C-101B-9397-08002B2CF9AE}" pid="6" name="MSIP_Label_895930eb-db2c-4917-a4e2-4c584d225a4f_SiteId">
    <vt:lpwstr>11302428-4f10-4c14-a17f-b368bb82853d</vt:lpwstr>
  </property>
  <property fmtid="{D5CDD505-2E9C-101B-9397-08002B2CF9AE}" pid="7" name="MSIP_Label_895930eb-db2c-4917-a4e2-4c584d225a4f_ActionId">
    <vt:lpwstr>3c12e07c-48be-427d-9ff1-a5b6ae05c6f8</vt:lpwstr>
  </property>
  <property fmtid="{D5CDD505-2E9C-101B-9397-08002B2CF9AE}" pid="8" name="MSIP_Label_895930eb-db2c-4917-a4e2-4c584d225a4f_ContentBits">
    <vt:lpwstr>2</vt:lpwstr>
  </property>
</Properties>
</file>